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'Лист1'!$A$1:$H$91</definedName>
  </definedNames>
  <calcPr fullCalcOnLoad="1"/>
</workbook>
</file>

<file path=xl/sharedStrings.xml><?xml version="1.0" encoding="utf-8"?>
<sst xmlns="http://schemas.openxmlformats.org/spreadsheetml/2006/main" count="140" uniqueCount="140">
  <si>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</si>
  <si>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</si>
  <si>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</si>
  <si>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</si>
  <si>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</si>
  <si>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</si>
  <si>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</si>
  <si>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</si>
  <si>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</si>
  <si>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</si>
  <si>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</si>
  <si>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</si>
  <si>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</si>
  <si>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</si>
  <si>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</si>
  <si>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</si>
  <si>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</si>
  <si>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</si>
  <si>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</si>
  <si>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</si>
  <si>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</si>
  <si>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</si>
  <si>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</si>
  <si>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</si>
  <si>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</si>
  <si>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</si>
  <si>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</si>
  <si>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</si>
  <si>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</si>
  <si>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</si>
  <si>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</si>
  <si>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</si>
  <si>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</si>
  <si>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</si>
  <si>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</si>
  <si>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</si>
  <si>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</si>
  <si>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</si>
  <si>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</si>
  <si>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</si>
  <si>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</si>
  <si>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</si>
  <si>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</si>
  <si>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</si>
  <si>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</si>
  <si>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</si>
  <si>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</si>
  <si>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</si>
  <si>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</si>
  <si>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</si>
  <si>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</si>
  <si>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</si>
  <si>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</si>
  <si>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</si>
  <si>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</si>
  <si>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</si>
  <si>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</si>
  <si>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Дорожное хозяйство</t>
  </si>
  <si>
    <t>0409</t>
  </si>
  <si>
    <t>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</si>
  <si>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</si>
  <si>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</si>
  <si>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</si>
  <si>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</si>
  <si>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</si>
  <si>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</si>
  <si>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</si>
  <si>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</si>
  <si>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</si>
  <si>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</si>
  <si>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</si>
  <si>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</si>
  <si>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НЕНАЛОГОВЫЕ ДОХОДЫ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</si>
  <si>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</si>
  <si>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</si>
  <si>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</si>
  <si>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</si>
  <si>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</si>
  <si>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</si>
  <si>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</si>
  <si>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</si>
  <si>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</si>
  <si>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Доходы от продажи от продажи земельных участков (до разграничения государственной собственности)</t>
  </si>
  <si>
    <t>ШТРАФЫ, САНКЦИИ, ВОЗМЕЩЕНИЕ УЩЕРБА</t>
  </si>
  <si>
    <t>ПРОЧИЕ НЕНАЛОГОВЫЕ ДОХОДЫ, НЕВЫЯСНЕННЫЕ ПОСТУПЛЕНИЯ</t>
  </si>
  <si>
    <t>ВОЗВРАТ СУБВЕНЦИЙ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</si>
  <si>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</si>
  <si>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</si>
  <si>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</si>
  <si>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</si>
  <si>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гос.пошлина за выдачу разрешения на установку рекламной конструкции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</si>
  <si>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</si>
  <si>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</si>
  <si>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</si>
  <si>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</si>
  <si>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</si>
  <si>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</si>
  <si>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</si>
  <si>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</si>
  <si>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Средства массовой информации</t>
  </si>
  <si>
    <t>1200</t>
  </si>
  <si>
    <t>1202</t>
  </si>
  <si>
    <t>1300</t>
  </si>
  <si>
    <t>Обслуживание внутреннего государственного и муниципального долга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</si>
  <si>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</si>
  <si>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</si>
  <si>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</si>
  <si>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</si>
  <si>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</si>
  <si>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</si>
  <si>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790000000000</t>
  </si>
  <si>
    <t>Прочие безвозмедные поступления</t>
  </si>
  <si>
    <t>% исполнения за 2012 год</t>
  </si>
  <si>
    <t>НАЛОГИ НА ИМУЩЕСТВО</t>
  </si>
  <si>
    <t>Налог на игорный бизнес</t>
  </si>
  <si>
    <t>Уточненный план на 2013 год</t>
  </si>
  <si>
    <t>% исполнения за 2013 год</t>
  </si>
  <si>
    <t>отклонение (факт 2013-2012)</t>
  </si>
  <si>
    <t>Охрана окружающей среды</t>
  </si>
  <si>
    <t>0600</t>
  </si>
  <si>
    <t>0605</t>
  </si>
  <si>
    <t>Другие вопросы в области охраны окружающей среды</t>
  </si>
  <si>
    <t>Налог с применением патентной системы</t>
  </si>
  <si>
    <t xml:space="preserve">Дотация </t>
  </si>
  <si>
    <t>Субсидии</t>
  </si>
  <si>
    <t>Субвенции</t>
  </si>
  <si>
    <t>Иные межбюджетные трансферты</t>
  </si>
  <si>
    <t>Отчет об исполнении бюджета муниципального образования "Гагаринский район" Смоленской области за 1 полугодие 2013 года</t>
  </si>
  <si>
    <t>Исполнено за 1полугодие 2013 года</t>
  </si>
  <si>
    <t>Исполнено за 1 полугодие 2012 года</t>
  </si>
  <si>
    <t>0204</t>
  </si>
  <si>
    <t>0200</t>
  </si>
  <si>
    <t>0406</t>
  </si>
  <si>
    <t>1402</t>
  </si>
  <si>
    <t>Национальная оборона</t>
  </si>
  <si>
    <t>Мобилизационная подготовка экономики</t>
  </si>
  <si>
    <t>Водные ресурсы</t>
  </si>
  <si>
    <t>0410</t>
  </si>
  <si>
    <t>Связь и информатика</t>
  </si>
  <si>
    <t>Иные дотации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</si>
</sst>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170" fontId="2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top" wrapText="1"/>
    </xf>
    <xf numFmtId="170" fontId="3" fillId="4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170" fontId="1" fillId="4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/>
    </xf>
    <xf numFmtId="170" fontId="9" fillId="0" borderId="10" xfId="0" applyNumberFormat="1" applyFont="1" applyBorder="1" applyAlignment="1">
      <alignment horizontal="center" vertical="justify"/>
    </xf>
    <xf numFmtId="170" fontId="5" fillId="34" borderId="10" xfId="0" applyNumberFormat="1" applyFont="1" applyFill="1" applyBorder="1" applyAlignment="1">
      <alignment horizontal="center" vertical="justify"/>
    </xf>
    <xf numFmtId="170" fontId="3" fillId="0" borderId="11" xfId="0" applyNumberFormat="1" applyFont="1" applyBorder="1" applyAlignment="1">
      <alignment horizontal="center" vertical="top" wrapText="1"/>
    </xf>
    <xf numFmtId="170" fontId="1" fillId="32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 wrapText="1"/>
    </xf>
    <xf numFmtId="170" fontId="3" fillId="34" borderId="10" xfId="0" applyNumberFormat="1" applyFont="1" applyFill="1" applyBorder="1" applyAlignment="1">
      <alignment vertical="top" wrapText="1"/>
    </xf>
    <xf numFmtId="170" fontId="5" fillId="34" borderId="0" xfId="0" applyNumberFormat="1" applyFont="1" applyFill="1" applyAlignment="1">
      <alignment/>
    </xf>
    <xf numFmtId="170" fontId="3" fillId="4" borderId="10" xfId="0" applyNumberFormat="1" applyFont="1" applyFill="1" applyBorder="1" applyAlignment="1">
      <alignment vertical="top" wrapText="1"/>
    </xf>
    <xf numFmtId="170" fontId="1" fillId="4" borderId="0" xfId="0" applyNumberFormat="1" applyFont="1" applyFill="1" applyAlignment="1">
      <alignment/>
    </xf>
    <xf numFmtId="170" fontId="6" fillId="0" borderId="10" xfId="0" applyNumberFormat="1" applyFont="1" applyFill="1" applyBorder="1" applyAlignment="1">
      <alignment vertical="top" wrapText="1"/>
    </xf>
    <xf numFmtId="170" fontId="8" fillId="0" borderId="0" xfId="0" applyNumberFormat="1" applyFont="1" applyAlignment="1">
      <alignment/>
    </xf>
    <xf numFmtId="170" fontId="2" fillId="0" borderId="10" xfId="0" applyNumberFormat="1" applyFont="1" applyFill="1" applyBorder="1" applyAlignment="1">
      <alignment vertical="top" wrapText="1"/>
    </xf>
    <xf numFmtId="170" fontId="3" fillId="32" borderId="10" xfId="0" applyNumberFormat="1" applyFont="1" applyFill="1" applyBorder="1" applyAlignment="1">
      <alignment vertical="top" wrapText="1"/>
    </xf>
    <xf numFmtId="170" fontId="7" fillId="0" borderId="10" xfId="0" applyNumberFormat="1" applyFont="1" applyFill="1" applyBorder="1" applyAlignment="1">
      <alignment vertical="top" wrapText="1"/>
    </xf>
    <xf numFmtId="170" fontId="9" fillId="0" borderId="0" xfId="0" applyNumberFormat="1" applyFont="1" applyAlignment="1">
      <alignment/>
    </xf>
    <xf numFmtId="170" fontId="3" fillId="33" borderId="10" xfId="0" applyNumberFormat="1" applyFont="1" applyFill="1" applyBorder="1" applyAlignment="1">
      <alignment vertical="top" wrapText="1"/>
    </xf>
    <xf numFmtId="170" fontId="1" fillId="33" borderId="0" xfId="0" applyNumberFormat="1" applyFont="1" applyFill="1" applyAlignment="1">
      <alignment/>
    </xf>
    <xf numFmtId="170" fontId="3" fillId="0" borderId="12" xfId="0" applyNumberFormat="1" applyFont="1" applyBorder="1" applyAlignment="1">
      <alignment horizontal="center" vertical="top" wrapText="1"/>
    </xf>
    <xf numFmtId="170" fontId="1" fillId="0" borderId="12" xfId="0" applyNumberFormat="1" applyFont="1" applyBorder="1" applyAlignment="1">
      <alignment vertical="top"/>
    </xf>
    <xf numFmtId="170" fontId="3" fillId="0" borderId="10" xfId="0" applyNumberFormat="1" applyFont="1" applyBorder="1" applyAlignment="1">
      <alignment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3" fontId="3" fillId="4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3" fillId="32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vertical="center" wrapText="1"/>
    </xf>
    <xf numFmtId="170" fontId="1" fillId="0" borderId="10" xfId="0" applyNumberFormat="1" applyFont="1" applyBorder="1" applyAlignment="1">
      <alignment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70" fontId="10" fillId="0" borderId="13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0" sqref="C10"/>
    </sheetView>
  </sheetViews>
  <sheetFormatPr defaultColWidth="9.00390625" defaultRowHeight="12.75"/>
  <cols>
    <col min="1" max="1" width="44.875" style="25" customWidth="1"/>
    <col min="2" max="2" width="8.25390625" style="67" customWidth="1"/>
    <col min="3" max="3" width="13.75390625" style="25" customWidth="1"/>
    <col min="4" max="4" width="10.25390625" style="25" customWidth="1"/>
    <col min="5" max="6" width="10.625" style="25" customWidth="1"/>
    <col min="7" max="7" width="10.875" style="25" customWidth="1"/>
    <col min="8" max="8" width="9.125" style="17" customWidth="1"/>
    <col min="9" max="16384" width="9.125" style="25" customWidth="1"/>
  </cols>
  <sheetData>
    <row r="1" spans="1:8" ht="36" customHeight="1">
      <c r="A1" s="76" t="s">
        <v>127</v>
      </c>
      <c r="B1" s="76"/>
      <c r="C1" s="76"/>
      <c r="D1" s="76"/>
      <c r="E1" s="76"/>
      <c r="F1" s="76"/>
      <c r="G1" s="76"/>
      <c r="H1" s="76"/>
    </row>
    <row r="2" spans="1:8" ht="63.75">
      <c r="A2" s="26" t="s">
        <v>0</v>
      </c>
      <c r="B2" s="52" t="s">
        <v>1</v>
      </c>
      <c r="C2" s="23" t="s">
        <v>115</v>
      </c>
      <c r="D2" s="23" t="s">
        <v>128</v>
      </c>
      <c r="E2" s="23" t="s">
        <v>116</v>
      </c>
      <c r="F2" s="23" t="s">
        <v>129</v>
      </c>
      <c r="G2" s="23" t="s">
        <v>117</v>
      </c>
      <c r="H2" s="23" t="s">
        <v>112</v>
      </c>
    </row>
    <row r="3" spans="1:8" s="28" customFormat="1" ht="12.75">
      <c r="A3" s="27" t="s">
        <v>88</v>
      </c>
      <c r="B3" s="53">
        <v>10000</v>
      </c>
      <c r="C3" s="10">
        <f>C4+C21</f>
        <v>218754.1</v>
      </c>
      <c r="D3" s="10">
        <f>D4+D21</f>
        <v>90879.90000000001</v>
      </c>
      <c r="E3" s="10">
        <f>D3/C3*100</f>
        <v>41.54431848363071</v>
      </c>
      <c r="F3" s="10">
        <f>F4+F21</f>
        <v>75182</v>
      </c>
      <c r="G3" s="10">
        <f>D3-F3</f>
        <v>15697.900000000009</v>
      </c>
      <c r="H3" s="12">
        <v>38.8</v>
      </c>
    </row>
    <row r="4" spans="1:8" s="30" customFormat="1" ht="12.75">
      <c r="A4" s="29" t="s">
        <v>59</v>
      </c>
      <c r="B4" s="54"/>
      <c r="C4" s="11">
        <f>C5+C7+C13+C15+C18</f>
        <v>195550.4</v>
      </c>
      <c r="D4" s="11">
        <f>D5+D7+D11+D13+D15+D18</f>
        <v>77970.40000000001</v>
      </c>
      <c r="E4" s="11">
        <f>D4/C4*100</f>
        <v>39.87227845097735</v>
      </c>
      <c r="F4" s="11">
        <f>F5+F7+F13+F15+F18</f>
        <v>67177.6</v>
      </c>
      <c r="G4" s="11">
        <f aca="true" t="shared" si="0" ref="G4:G42">D4-F4</f>
        <v>10792.800000000003</v>
      </c>
      <c r="H4" s="13">
        <v>44.3</v>
      </c>
    </row>
    <row r="5" spans="1:8" s="32" customFormat="1" ht="13.5">
      <c r="A5" s="31" t="s">
        <v>60</v>
      </c>
      <c r="B5" s="55">
        <v>10100</v>
      </c>
      <c r="C5" s="8">
        <f>C6</f>
        <v>154417.3</v>
      </c>
      <c r="D5" s="8">
        <f>D6</f>
        <v>60785.9</v>
      </c>
      <c r="E5" s="8">
        <f>D5/C5*100</f>
        <v>39.36469553605717</v>
      </c>
      <c r="F5" s="8">
        <f>F6</f>
        <v>49724.3</v>
      </c>
      <c r="G5" s="8">
        <f t="shared" si="0"/>
        <v>11061.599999999999</v>
      </c>
      <c r="H5" s="14">
        <v>43.2</v>
      </c>
    </row>
    <row r="6" spans="1:8" ht="12.75">
      <c r="A6" s="33" t="s">
        <v>61</v>
      </c>
      <c r="B6" s="56">
        <v>10102</v>
      </c>
      <c r="C6" s="1">
        <v>154417.3</v>
      </c>
      <c r="D6" s="1">
        <v>60785.9</v>
      </c>
      <c r="E6" s="1">
        <f>D6/C6*100</f>
        <v>39.36469553605717</v>
      </c>
      <c r="F6" s="1">
        <v>49724.3</v>
      </c>
      <c r="G6" s="1">
        <f t="shared" si="0"/>
        <v>11061.599999999999</v>
      </c>
      <c r="H6" s="6">
        <v>43.2</v>
      </c>
    </row>
    <row r="7" spans="1:8" s="32" customFormat="1" ht="13.5">
      <c r="A7" s="31" t="s">
        <v>62</v>
      </c>
      <c r="B7" s="55">
        <v>10500</v>
      </c>
      <c r="C7" s="8">
        <f>C8+C9</f>
        <v>34553.6</v>
      </c>
      <c r="D7" s="8">
        <f>D8+D9+D10</f>
        <v>15324.1</v>
      </c>
      <c r="E7" s="8">
        <f aca="true" t="shared" si="1" ref="E7:E42">D7/C7*100</f>
        <v>44.348779866641976</v>
      </c>
      <c r="F7" s="8">
        <f>F8+F9</f>
        <v>15646</v>
      </c>
      <c r="G7" s="8">
        <f t="shared" si="0"/>
        <v>-321.89999999999964</v>
      </c>
      <c r="H7" s="14">
        <v>47.7</v>
      </c>
    </row>
    <row r="8" spans="1:8" ht="12.75">
      <c r="A8" s="33" t="s">
        <v>63</v>
      </c>
      <c r="B8" s="56">
        <v>10502</v>
      </c>
      <c r="C8" s="1">
        <v>34553.6</v>
      </c>
      <c r="D8" s="1">
        <v>13873.7</v>
      </c>
      <c r="E8" s="1">
        <f t="shared" si="1"/>
        <v>40.15124328579367</v>
      </c>
      <c r="F8" s="1">
        <v>15638.9</v>
      </c>
      <c r="G8" s="1">
        <f t="shared" si="0"/>
        <v>-1765.199999999999</v>
      </c>
      <c r="H8" s="6">
        <v>47.7</v>
      </c>
    </row>
    <row r="9" spans="1:8" ht="12.75">
      <c r="A9" s="33" t="s">
        <v>64</v>
      </c>
      <c r="B9" s="56">
        <v>10503</v>
      </c>
      <c r="C9" s="1"/>
      <c r="D9" s="1">
        <v>20.9</v>
      </c>
      <c r="E9" s="1"/>
      <c r="F9" s="1">
        <v>7.1</v>
      </c>
      <c r="G9" s="1">
        <f t="shared" si="0"/>
        <v>13.799999999999999</v>
      </c>
      <c r="H9" s="6">
        <v>54.6</v>
      </c>
    </row>
    <row r="10" spans="1:8" ht="12.75">
      <c r="A10" s="33" t="s">
        <v>122</v>
      </c>
      <c r="B10" s="56">
        <v>10504</v>
      </c>
      <c r="C10" s="1"/>
      <c r="D10" s="1">
        <v>1429.5</v>
      </c>
      <c r="E10" s="1"/>
      <c r="F10" s="1"/>
      <c r="G10" s="1">
        <v>1429.5</v>
      </c>
      <c r="H10" s="6"/>
    </row>
    <row r="11" spans="1:8" ht="13.5">
      <c r="A11" s="31" t="s">
        <v>113</v>
      </c>
      <c r="B11" s="55">
        <v>10600</v>
      </c>
      <c r="C11" s="1"/>
      <c r="D11" s="1">
        <f>D12</f>
        <v>28</v>
      </c>
      <c r="E11" s="1"/>
      <c r="F11" s="1"/>
      <c r="G11" s="1">
        <f>G12</f>
        <v>28</v>
      </c>
      <c r="H11" s="6"/>
    </row>
    <row r="12" spans="1:8" ht="12.75">
      <c r="A12" s="33" t="s">
        <v>114</v>
      </c>
      <c r="B12" s="56">
        <v>10605</v>
      </c>
      <c r="C12" s="1"/>
      <c r="D12" s="1">
        <v>28</v>
      </c>
      <c r="E12" s="1"/>
      <c r="F12" s="1"/>
      <c r="G12" s="1">
        <v>28</v>
      </c>
      <c r="H12" s="6"/>
    </row>
    <row r="13" spans="1:8" s="32" customFormat="1" ht="40.5">
      <c r="A13" s="31" t="s">
        <v>65</v>
      </c>
      <c r="B13" s="55">
        <v>10700</v>
      </c>
      <c r="C13" s="8">
        <f>C14</f>
        <v>4566.5</v>
      </c>
      <c r="D13" s="8">
        <f>D14</f>
        <v>873.3</v>
      </c>
      <c r="E13" s="8">
        <f t="shared" si="1"/>
        <v>19.12405562246797</v>
      </c>
      <c r="F13" s="8">
        <f>F14</f>
        <v>827.6</v>
      </c>
      <c r="G13" s="8">
        <f t="shared" si="0"/>
        <v>45.69999999999993</v>
      </c>
      <c r="H13" s="19">
        <v>40.2</v>
      </c>
    </row>
    <row r="14" spans="1:8" ht="25.5">
      <c r="A14" s="33" t="s">
        <v>66</v>
      </c>
      <c r="B14" s="56">
        <v>10701</v>
      </c>
      <c r="C14" s="1">
        <v>4566.5</v>
      </c>
      <c r="D14" s="1">
        <v>873.3</v>
      </c>
      <c r="E14" s="1">
        <f t="shared" si="1"/>
        <v>19.12405562246797</v>
      </c>
      <c r="F14" s="1">
        <v>827.6</v>
      </c>
      <c r="G14" s="1">
        <f t="shared" si="0"/>
        <v>45.69999999999993</v>
      </c>
      <c r="H14" s="20">
        <v>40.2</v>
      </c>
    </row>
    <row r="15" spans="1:8" s="32" customFormat="1" ht="13.5">
      <c r="A15" s="31" t="s">
        <v>67</v>
      </c>
      <c r="B15" s="55">
        <v>10800</v>
      </c>
      <c r="C15" s="8">
        <f>C16+C17</f>
        <v>1932</v>
      </c>
      <c r="D15" s="8">
        <f>D16+D17</f>
        <v>959.1</v>
      </c>
      <c r="E15" s="8">
        <f t="shared" si="1"/>
        <v>49.642857142857146</v>
      </c>
      <c r="F15" s="8">
        <f>F16+F17</f>
        <v>977.2</v>
      </c>
      <c r="G15" s="8">
        <f t="shared" si="0"/>
        <v>-18.100000000000023</v>
      </c>
      <c r="H15" s="14">
        <v>54.9</v>
      </c>
    </row>
    <row r="16" spans="1:8" ht="25.5">
      <c r="A16" s="33" t="s">
        <v>68</v>
      </c>
      <c r="B16" s="56">
        <v>10803</v>
      </c>
      <c r="C16" s="1">
        <v>1900</v>
      </c>
      <c r="D16" s="1">
        <v>956.1</v>
      </c>
      <c r="E16" s="1">
        <f t="shared" si="1"/>
        <v>50.321052631578944</v>
      </c>
      <c r="F16" s="1">
        <v>977.2</v>
      </c>
      <c r="G16" s="1">
        <f t="shared" si="0"/>
        <v>-21.100000000000023</v>
      </c>
      <c r="H16" s="20">
        <v>55.8</v>
      </c>
    </row>
    <row r="17" spans="1:8" ht="25.5">
      <c r="A17" s="33" t="s">
        <v>90</v>
      </c>
      <c r="B17" s="56">
        <v>10807</v>
      </c>
      <c r="C17" s="1">
        <v>32</v>
      </c>
      <c r="D17" s="1">
        <v>3</v>
      </c>
      <c r="E17" s="1">
        <f t="shared" si="1"/>
        <v>9.375</v>
      </c>
      <c r="F17" s="1"/>
      <c r="G17" s="1">
        <f t="shared" si="0"/>
        <v>3</v>
      </c>
      <c r="H17" s="6"/>
    </row>
    <row r="18" spans="1:8" s="32" customFormat="1" ht="27">
      <c r="A18" s="31" t="s">
        <v>69</v>
      </c>
      <c r="B18" s="55">
        <v>10900</v>
      </c>
      <c r="C18" s="8">
        <f>C19+C20</f>
        <v>81</v>
      </c>
      <c r="D18" s="8">
        <f>D19+D20</f>
        <v>0</v>
      </c>
      <c r="E18" s="7"/>
      <c r="F18" s="8">
        <f>F19+F20</f>
        <v>2.5</v>
      </c>
      <c r="G18" s="8">
        <f t="shared" si="0"/>
        <v>-2.5</v>
      </c>
      <c r="H18" s="19"/>
    </row>
    <row r="19" spans="1:8" ht="12.75">
      <c r="A19" s="33" t="s">
        <v>70</v>
      </c>
      <c r="B19" s="56">
        <v>10906</v>
      </c>
      <c r="C19" s="1">
        <v>81</v>
      </c>
      <c r="D19" s="1"/>
      <c r="E19" s="7"/>
      <c r="F19" s="1">
        <v>2.5</v>
      </c>
      <c r="G19" s="1">
        <f t="shared" si="0"/>
        <v>-2.5</v>
      </c>
      <c r="H19" s="6"/>
    </row>
    <row r="20" spans="1:8" ht="25.5">
      <c r="A20" s="33" t="s">
        <v>71</v>
      </c>
      <c r="B20" s="56">
        <v>10907</v>
      </c>
      <c r="C20" s="1">
        <v>0</v>
      </c>
      <c r="D20" s="1"/>
      <c r="E20" s="7"/>
      <c r="F20" s="1">
        <v>0</v>
      </c>
      <c r="G20" s="1">
        <f t="shared" si="0"/>
        <v>0</v>
      </c>
      <c r="H20" s="6"/>
    </row>
    <row r="21" spans="1:8" ht="12.75">
      <c r="A21" s="34" t="s">
        <v>72</v>
      </c>
      <c r="B21" s="57"/>
      <c r="C21" s="3">
        <f>C22+C27+C29+C32+C33</f>
        <v>23203.7</v>
      </c>
      <c r="D21" s="3">
        <f>D22+D27+D29+D32+D33</f>
        <v>12909.5</v>
      </c>
      <c r="E21" s="3">
        <f t="shared" si="1"/>
        <v>55.63552364493594</v>
      </c>
      <c r="F21" s="3">
        <f>SUM(F23,F26,F27,F29,F32,F33,)</f>
        <v>8004.4</v>
      </c>
      <c r="G21" s="3">
        <f t="shared" si="0"/>
        <v>4905.1</v>
      </c>
      <c r="H21" s="24">
        <v>19.1</v>
      </c>
    </row>
    <row r="22" spans="1:8" s="32" customFormat="1" ht="40.5">
      <c r="A22" s="31" t="s">
        <v>73</v>
      </c>
      <c r="B22" s="55">
        <v>11100</v>
      </c>
      <c r="C22" s="8">
        <f>C23+C26</f>
        <v>8465</v>
      </c>
      <c r="D22" s="8">
        <f>D23+D26</f>
        <v>7481.700000000001</v>
      </c>
      <c r="E22" s="8">
        <f t="shared" si="1"/>
        <v>88.38393384524514</v>
      </c>
      <c r="F22" s="8">
        <f>F23+F26</f>
        <v>3478.2999999999997</v>
      </c>
      <c r="G22" s="8">
        <f t="shared" si="0"/>
        <v>4003.400000000001</v>
      </c>
      <c r="H22" s="19">
        <v>45</v>
      </c>
    </row>
    <row r="23" spans="1:8" ht="25.5">
      <c r="A23" s="33" t="s">
        <v>74</v>
      </c>
      <c r="B23" s="56">
        <v>11105</v>
      </c>
      <c r="C23" s="1">
        <f>C24+C25</f>
        <v>7765</v>
      </c>
      <c r="D23" s="1">
        <f>D24+D25</f>
        <v>6877.1</v>
      </c>
      <c r="E23" s="9">
        <f t="shared" si="1"/>
        <v>88.5653573728268</v>
      </c>
      <c r="F23" s="1">
        <f>F24+F25</f>
        <v>3202.6</v>
      </c>
      <c r="G23" s="1">
        <f t="shared" si="0"/>
        <v>3674.5000000000005</v>
      </c>
      <c r="H23" s="20">
        <v>42.2</v>
      </c>
    </row>
    <row r="24" spans="1:8" s="36" customFormat="1" ht="25.5">
      <c r="A24" s="35" t="s">
        <v>75</v>
      </c>
      <c r="B24" s="58">
        <v>11105</v>
      </c>
      <c r="C24" s="9">
        <v>5315</v>
      </c>
      <c r="D24" s="9">
        <v>6072.3</v>
      </c>
      <c r="E24" s="9">
        <f t="shared" si="1"/>
        <v>114.2483537158984</v>
      </c>
      <c r="F24" s="9">
        <v>2488.2</v>
      </c>
      <c r="G24" s="9">
        <f t="shared" si="0"/>
        <v>3584.1000000000004</v>
      </c>
      <c r="H24" s="21">
        <v>42.2</v>
      </c>
    </row>
    <row r="25" spans="1:8" s="36" customFormat="1" ht="12.75">
      <c r="A25" s="35" t="s">
        <v>76</v>
      </c>
      <c r="B25" s="58">
        <v>11105</v>
      </c>
      <c r="C25" s="9">
        <v>2450</v>
      </c>
      <c r="D25" s="9">
        <v>804.8</v>
      </c>
      <c r="E25" s="9">
        <f t="shared" si="1"/>
        <v>32.84897959183674</v>
      </c>
      <c r="F25" s="9">
        <v>714.4</v>
      </c>
      <c r="G25" s="9">
        <f t="shared" si="0"/>
        <v>90.39999999999998</v>
      </c>
      <c r="H25" s="15">
        <v>42</v>
      </c>
    </row>
    <row r="26" spans="1:8" ht="12.75">
      <c r="A26" s="33" t="s">
        <v>77</v>
      </c>
      <c r="B26" s="56"/>
      <c r="C26" s="1">
        <v>700</v>
      </c>
      <c r="D26" s="1">
        <v>604.6</v>
      </c>
      <c r="E26" s="9">
        <f t="shared" si="1"/>
        <v>86.37142857142858</v>
      </c>
      <c r="F26" s="1">
        <v>275.7</v>
      </c>
      <c r="G26" s="1">
        <f t="shared" si="0"/>
        <v>328.90000000000003</v>
      </c>
      <c r="H26" s="6">
        <v>220</v>
      </c>
    </row>
    <row r="27" spans="1:8" s="32" customFormat="1" ht="27">
      <c r="A27" s="31" t="s">
        <v>78</v>
      </c>
      <c r="B27" s="55">
        <v>11200</v>
      </c>
      <c r="C27" s="8">
        <f>C28</f>
        <v>3617.7</v>
      </c>
      <c r="D27" s="8">
        <f>D28</f>
        <v>1368.3</v>
      </c>
      <c r="E27" s="8">
        <f t="shared" si="1"/>
        <v>37.82237333112198</v>
      </c>
      <c r="F27" s="8">
        <f>F28</f>
        <v>1331.5</v>
      </c>
      <c r="G27" s="8">
        <f t="shared" si="0"/>
        <v>36.799999999999955</v>
      </c>
      <c r="H27" s="19">
        <v>41</v>
      </c>
    </row>
    <row r="28" spans="1:8" ht="25.5">
      <c r="A28" s="33" t="s">
        <v>79</v>
      </c>
      <c r="B28" s="56">
        <v>11201</v>
      </c>
      <c r="C28" s="1">
        <v>3617.7</v>
      </c>
      <c r="D28" s="1">
        <v>1368.3</v>
      </c>
      <c r="E28" s="1">
        <f t="shared" si="1"/>
        <v>37.82237333112198</v>
      </c>
      <c r="F28" s="1">
        <v>1331.5</v>
      </c>
      <c r="G28" s="1">
        <f t="shared" si="0"/>
        <v>36.799999999999955</v>
      </c>
      <c r="H28" s="20">
        <v>41</v>
      </c>
    </row>
    <row r="29" spans="1:8" s="32" customFormat="1" ht="27">
      <c r="A29" s="31" t="s">
        <v>80</v>
      </c>
      <c r="B29" s="55">
        <v>11400</v>
      </c>
      <c r="C29" s="8">
        <f>C30+C31</f>
        <v>6184.7</v>
      </c>
      <c r="D29" s="8">
        <f>D30+D31</f>
        <v>2136.4</v>
      </c>
      <c r="E29" s="8">
        <f t="shared" si="1"/>
        <v>34.543308487072935</v>
      </c>
      <c r="F29" s="8">
        <f>F30+F31</f>
        <v>1863.1000000000001</v>
      </c>
      <c r="G29" s="8">
        <f t="shared" si="0"/>
        <v>273.29999999999995</v>
      </c>
      <c r="H29" s="19">
        <v>7.2</v>
      </c>
    </row>
    <row r="30" spans="1:8" ht="25.5">
      <c r="A30" s="33" t="s">
        <v>81</v>
      </c>
      <c r="B30" s="56">
        <v>11402</v>
      </c>
      <c r="C30" s="1">
        <v>3184.7</v>
      </c>
      <c r="D30" s="1">
        <v>481.2</v>
      </c>
      <c r="E30" s="1">
        <f t="shared" si="1"/>
        <v>15.109743460922537</v>
      </c>
      <c r="F30" s="1">
        <v>554.7</v>
      </c>
      <c r="G30" s="1">
        <f t="shared" si="0"/>
        <v>-73.50000000000006</v>
      </c>
      <c r="H30" s="20">
        <v>6.2</v>
      </c>
    </row>
    <row r="31" spans="1:8" ht="25.5">
      <c r="A31" s="33" t="s">
        <v>82</v>
      </c>
      <c r="B31" s="56">
        <v>11406</v>
      </c>
      <c r="C31" s="1">
        <v>3000</v>
      </c>
      <c r="D31" s="1">
        <v>1655.2</v>
      </c>
      <c r="E31" s="1">
        <f t="shared" si="1"/>
        <v>55.17333333333333</v>
      </c>
      <c r="F31" s="1">
        <v>1308.4</v>
      </c>
      <c r="G31" s="1">
        <f t="shared" si="0"/>
        <v>346.79999999999995</v>
      </c>
      <c r="H31" s="20">
        <v>7.7</v>
      </c>
    </row>
    <row r="32" spans="1:8" s="32" customFormat="1" ht="27">
      <c r="A32" s="31" t="s">
        <v>83</v>
      </c>
      <c r="B32" s="55">
        <v>11600</v>
      </c>
      <c r="C32" s="8">
        <v>4936.3</v>
      </c>
      <c r="D32" s="8">
        <v>1853.6</v>
      </c>
      <c r="E32" s="8">
        <f t="shared" si="1"/>
        <v>37.550391994003604</v>
      </c>
      <c r="F32" s="8">
        <v>1176.1</v>
      </c>
      <c r="G32" s="8">
        <f t="shared" si="0"/>
        <v>677.5</v>
      </c>
      <c r="H32" s="19">
        <v>23.9</v>
      </c>
    </row>
    <row r="33" spans="1:8" s="32" customFormat="1" ht="27">
      <c r="A33" s="31" t="s">
        <v>84</v>
      </c>
      <c r="B33" s="55">
        <v>11700</v>
      </c>
      <c r="C33" s="8"/>
      <c r="D33" s="8">
        <v>69.5</v>
      </c>
      <c r="E33" s="7"/>
      <c r="F33" s="8">
        <v>155.4</v>
      </c>
      <c r="G33" s="8">
        <f t="shared" si="0"/>
        <v>-85.9</v>
      </c>
      <c r="H33" s="19"/>
    </row>
    <row r="34" spans="1:8" s="28" customFormat="1" ht="12.75">
      <c r="A34" s="27" t="s">
        <v>86</v>
      </c>
      <c r="B34" s="53">
        <v>20000</v>
      </c>
      <c r="C34" s="10">
        <f>C35+C41+C40</f>
        <v>285629.8</v>
      </c>
      <c r="D34" s="10">
        <f>D35+D41+D40</f>
        <v>161580.19999999998</v>
      </c>
      <c r="E34" s="10">
        <f t="shared" si="1"/>
        <v>56.56979768917668</v>
      </c>
      <c r="F34" s="10">
        <f>F35+F40+F41</f>
        <v>157991.7</v>
      </c>
      <c r="G34" s="10">
        <f t="shared" si="0"/>
        <v>3588.499999999971</v>
      </c>
      <c r="H34" s="22">
        <v>56.6</v>
      </c>
    </row>
    <row r="35" spans="1:8" ht="25.5">
      <c r="A35" s="33" t="s">
        <v>89</v>
      </c>
      <c r="B35" s="56">
        <v>20200</v>
      </c>
      <c r="C35" s="1">
        <f>C36+C37+C38+C39</f>
        <v>285629.8</v>
      </c>
      <c r="D35" s="1">
        <f>D36+D37+D38+D39</f>
        <v>162768</v>
      </c>
      <c r="E35" s="1">
        <f t="shared" si="1"/>
        <v>56.985650656899246</v>
      </c>
      <c r="F35" s="1">
        <f>F36+F37+F38+F39</f>
        <v>160542.2</v>
      </c>
      <c r="G35" s="1">
        <f t="shared" si="0"/>
        <v>2225.7999999999884</v>
      </c>
      <c r="H35" s="20">
        <v>57</v>
      </c>
    </row>
    <row r="36" spans="1:8" ht="12.75">
      <c r="A36" s="33" t="s">
        <v>123</v>
      </c>
      <c r="B36" s="56">
        <v>20201</v>
      </c>
      <c r="C36" s="1">
        <v>42277</v>
      </c>
      <c r="D36" s="1">
        <v>28184.8</v>
      </c>
      <c r="E36" s="1">
        <f>D36/C36*100</f>
        <v>66.6669820469759</v>
      </c>
      <c r="F36" s="1">
        <v>37277</v>
      </c>
      <c r="G36" s="1">
        <f>D36-F36</f>
        <v>-9092.2</v>
      </c>
      <c r="H36" s="20">
        <v>64.8</v>
      </c>
    </row>
    <row r="37" spans="1:8" ht="12.75">
      <c r="A37" s="33" t="s">
        <v>124</v>
      </c>
      <c r="B37" s="56">
        <v>20202</v>
      </c>
      <c r="C37" s="1">
        <v>46979.2</v>
      </c>
      <c r="D37" s="1">
        <v>23290</v>
      </c>
      <c r="E37" s="1">
        <f>D37/C37*100</f>
        <v>49.575131121858185</v>
      </c>
      <c r="F37" s="1">
        <v>24241.9</v>
      </c>
      <c r="G37" s="1">
        <f>D37-F37</f>
        <v>-951.9000000000015</v>
      </c>
      <c r="H37" s="20">
        <v>55.9</v>
      </c>
    </row>
    <row r="38" spans="1:8" ht="12.75">
      <c r="A38" s="33" t="s">
        <v>125</v>
      </c>
      <c r="B38" s="56">
        <v>20203</v>
      </c>
      <c r="C38" s="1">
        <v>195591.3</v>
      </c>
      <c r="D38" s="1">
        <v>111135</v>
      </c>
      <c r="E38" s="1">
        <f>D38/C38*100</f>
        <v>56.82001193304611</v>
      </c>
      <c r="F38" s="1">
        <v>97727.3</v>
      </c>
      <c r="G38" s="1">
        <f>D38-F38</f>
        <v>13407.699999999997</v>
      </c>
      <c r="H38" s="20">
        <v>54.6</v>
      </c>
    </row>
    <row r="39" spans="1:8" ht="12.75">
      <c r="A39" s="33" t="s">
        <v>126</v>
      </c>
      <c r="B39" s="56">
        <v>20204</v>
      </c>
      <c r="C39" s="1">
        <v>782.3</v>
      </c>
      <c r="D39" s="1">
        <v>158.2</v>
      </c>
      <c r="E39" s="1">
        <f>D39/C39*100</f>
        <v>20.22242106608718</v>
      </c>
      <c r="F39" s="1">
        <v>1296</v>
      </c>
      <c r="G39" s="1">
        <f>D39-F39</f>
        <v>-1137.8</v>
      </c>
      <c r="H39" s="20">
        <v>74.7</v>
      </c>
    </row>
    <row r="40" spans="1:8" ht="12.75">
      <c r="A40" s="33" t="s">
        <v>111</v>
      </c>
      <c r="B40" s="56">
        <v>20700</v>
      </c>
      <c r="C40" s="1"/>
      <c r="D40" s="1">
        <v>5.4</v>
      </c>
      <c r="E40" s="1"/>
      <c r="F40" s="1">
        <v>15</v>
      </c>
      <c r="G40" s="1">
        <v>9.6</v>
      </c>
      <c r="H40" s="20"/>
    </row>
    <row r="41" spans="1:8" ht="12.75">
      <c r="A41" s="33" t="s">
        <v>85</v>
      </c>
      <c r="B41" s="56">
        <v>21900</v>
      </c>
      <c r="C41" s="1"/>
      <c r="D41" s="1">
        <v>-1193.2</v>
      </c>
      <c r="E41" s="7"/>
      <c r="F41" s="1">
        <v>-2565.5</v>
      </c>
      <c r="G41" s="1">
        <f t="shared" si="0"/>
        <v>1372.3</v>
      </c>
      <c r="H41" s="20"/>
    </row>
    <row r="42" spans="1:8" s="38" customFormat="1" ht="12.75">
      <c r="A42" s="37" t="s">
        <v>87</v>
      </c>
      <c r="B42" s="59">
        <v>85000</v>
      </c>
      <c r="C42" s="4">
        <f>C3+C34</f>
        <v>504383.9</v>
      </c>
      <c r="D42" s="4">
        <f>D3+D34</f>
        <v>252460.09999999998</v>
      </c>
      <c r="E42" s="4">
        <f t="shared" si="1"/>
        <v>50.05316386982217</v>
      </c>
      <c r="F42" s="4">
        <f>F3+F34</f>
        <v>233173.7</v>
      </c>
      <c r="G42" s="4">
        <f t="shared" si="0"/>
        <v>19286.399999999965</v>
      </c>
      <c r="H42" s="16">
        <v>49.3</v>
      </c>
    </row>
    <row r="43" spans="1:8" ht="12.75">
      <c r="A43" s="39" t="s">
        <v>2</v>
      </c>
      <c r="B43" s="60"/>
      <c r="C43" s="40"/>
      <c r="D43" s="40"/>
      <c r="E43" s="40"/>
      <c r="F43" s="1"/>
      <c r="G43" s="1"/>
      <c r="H43" s="6"/>
    </row>
    <row r="44" spans="1:8" ht="12.75">
      <c r="A44" s="41" t="s">
        <v>3</v>
      </c>
      <c r="B44" s="61" t="s">
        <v>4</v>
      </c>
      <c r="C44" s="42">
        <f>C45+C46+C47+C48+C49</f>
        <v>48643.2</v>
      </c>
      <c r="D44" s="42">
        <f>D45+D46+D47+D48+D49</f>
        <v>20045.6</v>
      </c>
      <c r="E44" s="42">
        <f aca="true" t="shared" si="2" ref="E44:E88">D44/C44*100</f>
        <v>41.209459903953686</v>
      </c>
      <c r="F44" s="42">
        <f>F45+F46+F47+F48+F49</f>
        <v>19270.199999999997</v>
      </c>
      <c r="G44" s="42">
        <f>D44-F44</f>
        <v>775.4000000000015</v>
      </c>
      <c r="H44" s="18">
        <v>39.9</v>
      </c>
    </row>
    <row r="45" spans="1:8" ht="51">
      <c r="A45" s="44" t="s">
        <v>5</v>
      </c>
      <c r="B45" s="62" t="s">
        <v>6</v>
      </c>
      <c r="C45" s="2">
        <v>3638.2</v>
      </c>
      <c r="D45" s="2">
        <v>1591.6</v>
      </c>
      <c r="E45" s="2">
        <f t="shared" si="2"/>
        <v>43.74690781155516</v>
      </c>
      <c r="F45" s="5">
        <v>1591</v>
      </c>
      <c r="G45" s="2">
        <f aca="true" t="shared" si="3" ref="G45:G88">D45-F45</f>
        <v>0.599999999999909</v>
      </c>
      <c r="H45" s="6">
        <v>46.2</v>
      </c>
    </row>
    <row r="46" spans="1:8" ht="51">
      <c r="A46" s="44" t="s">
        <v>7</v>
      </c>
      <c r="B46" s="62" t="s">
        <v>8</v>
      </c>
      <c r="C46" s="2">
        <v>23811.9</v>
      </c>
      <c r="D46" s="2">
        <v>10966.4</v>
      </c>
      <c r="E46" s="2">
        <f t="shared" si="2"/>
        <v>46.05428378247851</v>
      </c>
      <c r="F46" s="5">
        <v>9866.4</v>
      </c>
      <c r="G46" s="2">
        <f t="shared" si="3"/>
        <v>1100</v>
      </c>
      <c r="H46" s="6">
        <v>44.3</v>
      </c>
    </row>
    <row r="47" spans="1:8" ht="38.25">
      <c r="A47" s="44" t="s">
        <v>9</v>
      </c>
      <c r="B47" s="62" t="s">
        <v>10</v>
      </c>
      <c r="C47" s="2">
        <v>7912.9</v>
      </c>
      <c r="D47" s="2">
        <v>3258.8</v>
      </c>
      <c r="E47" s="2">
        <f t="shared" si="2"/>
        <v>41.18338409432699</v>
      </c>
      <c r="F47" s="5">
        <v>3146.7</v>
      </c>
      <c r="G47" s="2">
        <f t="shared" si="3"/>
        <v>112.10000000000036</v>
      </c>
      <c r="H47" s="6">
        <v>41.2</v>
      </c>
    </row>
    <row r="48" spans="1:8" ht="12.75">
      <c r="A48" s="44" t="s">
        <v>11</v>
      </c>
      <c r="B48" s="63" t="s">
        <v>55</v>
      </c>
      <c r="C48" s="2">
        <v>1853</v>
      </c>
      <c r="D48" s="2">
        <v>0</v>
      </c>
      <c r="E48" s="2">
        <f t="shared" si="2"/>
        <v>0</v>
      </c>
      <c r="F48" s="5">
        <v>0</v>
      </c>
      <c r="G48" s="2">
        <f t="shared" si="3"/>
        <v>0</v>
      </c>
      <c r="H48" s="6">
        <v>0</v>
      </c>
    </row>
    <row r="49" spans="1:8" ht="12.75">
      <c r="A49" s="44" t="s">
        <v>12</v>
      </c>
      <c r="B49" s="63" t="s">
        <v>91</v>
      </c>
      <c r="C49" s="2">
        <v>11427.2</v>
      </c>
      <c r="D49" s="2">
        <v>4228.8</v>
      </c>
      <c r="E49" s="2">
        <f t="shared" si="2"/>
        <v>37.006440772892745</v>
      </c>
      <c r="F49" s="5">
        <v>4666.1</v>
      </c>
      <c r="G49" s="2">
        <f t="shared" si="3"/>
        <v>-437.3000000000002</v>
      </c>
      <c r="H49" s="6">
        <v>44.1</v>
      </c>
    </row>
    <row r="50" spans="1:8" s="70" customFormat="1" ht="12.75">
      <c r="A50" s="73" t="s">
        <v>134</v>
      </c>
      <c r="B50" s="72" t="s">
        <v>131</v>
      </c>
      <c r="C50" s="42">
        <f>C51</f>
        <v>0</v>
      </c>
      <c r="D50" s="42">
        <f>D51</f>
        <v>0</v>
      </c>
      <c r="E50" s="42">
        <v>0</v>
      </c>
      <c r="F50" s="42">
        <f>F51</f>
        <v>1.2</v>
      </c>
      <c r="G50" s="42">
        <f t="shared" si="3"/>
        <v>-1.2</v>
      </c>
      <c r="H50" s="18">
        <v>0</v>
      </c>
    </row>
    <row r="51" spans="1:8" ht="12.75">
      <c r="A51" s="74" t="s">
        <v>135</v>
      </c>
      <c r="B51" s="71" t="s">
        <v>130</v>
      </c>
      <c r="C51" s="2">
        <v>0</v>
      </c>
      <c r="D51" s="2">
        <v>0</v>
      </c>
      <c r="E51" s="2">
        <v>0</v>
      </c>
      <c r="F51" s="5">
        <v>1.2</v>
      </c>
      <c r="G51" s="2">
        <v>0</v>
      </c>
      <c r="H51" s="6">
        <v>0</v>
      </c>
    </row>
    <row r="52" spans="1:8" ht="25.5">
      <c r="A52" s="41" t="s">
        <v>13</v>
      </c>
      <c r="B52" s="61" t="s">
        <v>14</v>
      </c>
      <c r="C52" s="42">
        <f>C53</f>
        <v>379.8</v>
      </c>
      <c r="D52" s="42">
        <f>D53</f>
        <v>119.9</v>
      </c>
      <c r="E52" s="42">
        <f t="shared" si="2"/>
        <v>31.569246972090575</v>
      </c>
      <c r="F52" s="43">
        <f>F53</f>
        <v>1.6</v>
      </c>
      <c r="G52" s="42">
        <f t="shared" si="3"/>
        <v>118.30000000000001</v>
      </c>
      <c r="H52" s="18">
        <v>0.4</v>
      </c>
    </row>
    <row r="53" spans="1:8" ht="38.25">
      <c r="A53" s="44" t="s">
        <v>92</v>
      </c>
      <c r="B53" s="63" t="s">
        <v>15</v>
      </c>
      <c r="C53" s="2">
        <v>379.8</v>
      </c>
      <c r="D53" s="2">
        <v>119.9</v>
      </c>
      <c r="E53" s="2">
        <f t="shared" si="2"/>
        <v>31.569246972090575</v>
      </c>
      <c r="F53" s="5">
        <v>1.6</v>
      </c>
      <c r="G53" s="2">
        <f t="shared" si="3"/>
        <v>118.30000000000001</v>
      </c>
      <c r="H53" s="6">
        <v>0.4</v>
      </c>
    </row>
    <row r="54" spans="1:8" ht="12.75">
      <c r="A54" s="41" t="s">
        <v>16</v>
      </c>
      <c r="B54" s="61" t="s">
        <v>17</v>
      </c>
      <c r="C54" s="42">
        <f>C55+C57+C60+C58+C56+C59</f>
        <v>11395.7</v>
      </c>
      <c r="D54" s="42">
        <f>D55+D57+D60+D58+D56+D59</f>
        <v>5308.1</v>
      </c>
      <c r="E54" s="42">
        <f t="shared" si="2"/>
        <v>46.5798502944093</v>
      </c>
      <c r="F54" s="42">
        <f>F55+F57+F60+F58+F56+F59</f>
        <v>6716.400000000001</v>
      </c>
      <c r="G54" s="42">
        <f>D54-F54</f>
        <v>-1408.3000000000002</v>
      </c>
      <c r="H54" s="18">
        <v>45.3</v>
      </c>
    </row>
    <row r="55" spans="1:8" ht="12.75">
      <c r="A55" s="44" t="s">
        <v>18</v>
      </c>
      <c r="B55" s="62" t="s">
        <v>19</v>
      </c>
      <c r="C55" s="2">
        <v>4206</v>
      </c>
      <c r="D55" s="2">
        <v>1779.8</v>
      </c>
      <c r="E55" s="2">
        <f t="shared" si="2"/>
        <v>42.315739419876365</v>
      </c>
      <c r="F55" s="5">
        <v>1625.3</v>
      </c>
      <c r="G55" s="2">
        <f t="shared" si="3"/>
        <v>154.5</v>
      </c>
      <c r="H55" s="6">
        <v>43</v>
      </c>
    </row>
    <row r="56" spans="1:8" ht="12.75">
      <c r="A56" s="74" t="s">
        <v>136</v>
      </c>
      <c r="B56" s="62" t="s">
        <v>132</v>
      </c>
      <c r="C56" s="2">
        <v>0</v>
      </c>
      <c r="D56" s="2">
        <v>0</v>
      </c>
      <c r="E56" s="2">
        <v>0</v>
      </c>
      <c r="F56" s="5">
        <v>33.3</v>
      </c>
      <c r="G56" s="2">
        <f t="shared" si="3"/>
        <v>-33.3</v>
      </c>
      <c r="H56" s="6">
        <v>68.9</v>
      </c>
    </row>
    <row r="57" spans="1:8" ht="12.75">
      <c r="A57" s="44" t="s">
        <v>20</v>
      </c>
      <c r="B57" s="62" t="s">
        <v>21</v>
      </c>
      <c r="C57" s="2">
        <v>4500</v>
      </c>
      <c r="D57" s="2">
        <v>3136.2</v>
      </c>
      <c r="E57" s="2">
        <f t="shared" si="2"/>
        <v>69.69333333333333</v>
      </c>
      <c r="F57" s="5">
        <v>4889.5</v>
      </c>
      <c r="G57" s="2">
        <f t="shared" si="3"/>
        <v>-1753.3000000000002</v>
      </c>
      <c r="H57" s="6">
        <v>47.3</v>
      </c>
    </row>
    <row r="58" spans="1:8" ht="12.75">
      <c r="A58" s="44" t="s">
        <v>57</v>
      </c>
      <c r="B58" s="63" t="s">
        <v>58</v>
      </c>
      <c r="C58" s="2">
        <v>2200</v>
      </c>
      <c r="D58" s="2">
        <v>200</v>
      </c>
      <c r="E58" s="2">
        <f t="shared" si="2"/>
        <v>9.090909090909092</v>
      </c>
      <c r="F58" s="5">
        <v>0</v>
      </c>
      <c r="G58" s="2">
        <f t="shared" si="3"/>
        <v>200</v>
      </c>
      <c r="H58" s="6">
        <v>0</v>
      </c>
    </row>
    <row r="59" spans="1:8" ht="12.75">
      <c r="A59" s="44" t="s">
        <v>138</v>
      </c>
      <c r="B59" s="63" t="s">
        <v>137</v>
      </c>
      <c r="C59" s="2">
        <v>96.2</v>
      </c>
      <c r="D59" s="2">
        <v>0</v>
      </c>
      <c r="E59" s="2">
        <f t="shared" si="2"/>
        <v>0</v>
      </c>
      <c r="F59" s="5">
        <v>0</v>
      </c>
      <c r="G59" s="2">
        <f t="shared" si="3"/>
        <v>0</v>
      </c>
      <c r="H59" s="6">
        <v>0</v>
      </c>
    </row>
    <row r="60" spans="1:8" ht="12.75">
      <c r="A60" s="44" t="s">
        <v>22</v>
      </c>
      <c r="B60" s="62" t="s">
        <v>23</v>
      </c>
      <c r="C60" s="2">
        <v>393.5</v>
      </c>
      <c r="D60" s="2">
        <v>192.1</v>
      </c>
      <c r="E60" s="2">
        <f t="shared" si="2"/>
        <v>48.81829733163913</v>
      </c>
      <c r="F60" s="5">
        <v>168.3</v>
      </c>
      <c r="G60" s="2">
        <f t="shared" si="3"/>
        <v>23.799999999999983</v>
      </c>
      <c r="H60" s="6">
        <v>45.1</v>
      </c>
    </row>
    <row r="61" spans="1:8" ht="12.75">
      <c r="A61" s="41" t="s">
        <v>24</v>
      </c>
      <c r="B61" s="61" t="s">
        <v>25</v>
      </c>
      <c r="C61" s="42">
        <f>C62</f>
        <v>4421.1</v>
      </c>
      <c r="D61" s="42">
        <f>D62</f>
        <v>171.7</v>
      </c>
      <c r="E61" s="42">
        <f t="shared" si="2"/>
        <v>3.883648865666915</v>
      </c>
      <c r="F61" s="43">
        <f>F62</f>
        <v>79.3</v>
      </c>
      <c r="G61" s="42">
        <f t="shared" si="3"/>
        <v>92.39999999999999</v>
      </c>
      <c r="H61" s="18">
        <v>4.8</v>
      </c>
    </row>
    <row r="62" spans="1:8" ht="12.75">
      <c r="A62" s="44" t="s">
        <v>26</v>
      </c>
      <c r="B62" s="62" t="s">
        <v>27</v>
      </c>
      <c r="C62" s="2">
        <v>4421.1</v>
      </c>
      <c r="D62" s="2">
        <v>171.7</v>
      </c>
      <c r="E62" s="2">
        <f t="shared" si="2"/>
        <v>3.883648865666915</v>
      </c>
      <c r="F62" s="5">
        <v>79.3</v>
      </c>
      <c r="G62" s="2">
        <f t="shared" si="3"/>
        <v>92.39999999999999</v>
      </c>
      <c r="H62" s="6">
        <v>4.8</v>
      </c>
    </row>
    <row r="63" spans="1:8" s="70" customFormat="1" ht="12.75">
      <c r="A63" s="41" t="s">
        <v>118</v>
      </c>
      <c r="B63" s="69" t="s">
        <v>119</v>
      </c>
      <c r="C63" s="42">
        <f>C64</f>
        <v>260</v>
      </c>
      <c r="D63" s="42">
        <f>D64</f>
        <v>9.9</v>
      </c>
      <c r="E63" s="42">
        <f>E64</f>
        <v>3.807692307692308</v>
      </c>
      <c r="F63" s="42">
        <f>F64</f>
        <v>0</v>
      </c>
      <c r="G63" s="42">
        <f>G64</f>
        <v>0</v>
      </c>
      <c r="H63" s="18">
        <v>0</v>
      </c>
    </row>
    <row r="64" spans="1:8" ht="25.5">
      <c r="A64" s="44" t="s">
        <v>121</v>
      </c>
      <c r="B64" s="68" t="s">
        <v>120</v>
      </c>
      <c r="C64" s="2">
        <v>260</v>
      </c>
      <c r="D64" s="2">
        <v>9.9</v>
      </c>
      <c r="E64" s="2">
        <f t="shared" si="2"/>
        <v>3.807692307692308</v>
      </c>
      <c r="F64" s="45">
        <v>0</v>
      </c>
      <c r="G64" s="2">
        <v>0</v>
      </c>
      <c r="H64" s="6">
        <v>0</v>
      </c>
    </row>
    <row r="65" spans="1:8" ht="12.75">
      <c r="A65" s="41" t="s">
        <v>28</v>
      </c>
      <c r="B65" s="61" t="s">
        <v>29</v>
      </c>
      <c r="C65" s="42">
        <f>C66+C67+C69+C70+C68</f>
        <v>356764.69999999995</v>
      </c>
      <c r="D65" s="42">
        <f>D66+D67+D69+D70+D68</f>
        <v>190783.1</v>
      </c>
      <c r="E65" s="42">
        <f t="shared" si="2"/>
        <v>53.47589041180364</v>
      </c>
      <c r="F65" s="43">
        <f>F66+F67+F69+F70+F68</f>
        <v>178596.7</v>
      </c>
      <c r="G65" s="42">
        <f t="shared" si="3"/>
        <v>12186.399999999994</v>
      </c>
      <c r="H65" s="18">
        <v>52</v>
      </c>
    </row>
    <row r="66" spans="1:8" ht="12.75">
      <c r="A66" s="44" t="s">
        <v>30</v>
      </c>
      <c r="B66" s="62" t="s">
        <v>31</v>
      </c>
      <c r="C66" s="75">
        <v>64849.6</v>
      </c>
      <c r="D66" s="75">
        <v>33876.1</v>
      </c>
      <c r="E66" s="2">
        <f t="shared" si="2"/>
        <v>52.23794749697762</v>
      </c>
      <c r="F66" s="5">
        <v>28540.8</v>
      </c>
      <c r="G66" s="2">
        <f t="shared" si="3"/>
        <v>5335.299999999999</v>
      </c>
      <c r="H66" s="6">
        <v>45.7</v>
      </c>
    </row>
    <row r="67" spans="1:8" ht="12.75">
      <c r="A67" s="44" t="s">
        <v>32</v>
      </c>
      <c r="B67" s="62" t="s">
        <v>33</v>
      </c>
      <c r="C67" s="75">
        <v>270930.7</v>
      </c>
      <c r="D67" s="75">
        <v>148907</v>
      </c>
      <c r="E67" s="2">
        <f t="shared" si="2"/>
        <v>54.96128714833719</v>
      </c>
      <c r="F67" s="45">
        <v>142939.6</v>
      </c>
      <c r="G67" s="2">
        <f t="shared" si="3"/>
        <v>5967.399999999994</v>
      </c>
      <c r="H67" s="6">
        <v>54.7</v>
      </c>
    </row>
    <row r="68" spans="1:8" ht="25.5">
      <c r="A68" s="44" t="s">
        <v>93</v>
      </c>
      <c r="B68" s="62" t="s">
        <v>94</v>
      </c>
      <c r="C68" s="75">
        <v>114.5</v>
      </c>
      <c r="D68" s="75">
        <v>64.1</v>
      </c>
      <c r="E68" s="2">
        <f t="shared" si="2"/>
        <v>55.982532751091696</v>
      </c>
      <c r="F68" s="5">
        <v>53.5</v>
      </c>
      <c r="G68" s="2">
        <f t="shared" si="3"/>
        <v>10.599999999999994</v>
      </c>
      <c r="H68" s="6">
        <v>36.6</v>
      </c>
    </row>
    <row r="69" spans="1:8" ht="12.75">
      <c r="A69" s="44" t="s">
        <v>34</v>
      </c>
      <c r="B69" s="62" t="s">
        <v>35</v>
      </c>
      <c r="C69" s="75">
        <v>5222.3</v>
      </c>
      <c r="D69" s="75">
        <v>659.4</v>
      </c>
      <c r="E69" s="2">
        <f t="shared" si="2"/>
        <v>12.626620454588974</v>
      </c>
      <c r="F69" s="5">
        <v>544.1</v>
      </c>
      <c r="G69" s="2">
        <f t="shared" si="3"/>
        <v>115.29999999999995</v>
      </c>
      <c r="H69" s="6">
        <v>9.7</v>
      </c>
    </row>
    <row r="70" spans="1:8" ht="12.75">
      <c r="A70" s="44" t="s">
        <v>36</v>
      </c>
      <c r="B70" s="63" t="s">
        <v>37</v>
      </c>
      <c r="C70" s="75">
        <v>15647.6</v>
      </c>
      <c r="D70" s="75">
        <v>7276.5</v>
      </c>
      <c r="E70" s="2">
        <f t="shared" si="2"/>
        <v>46.50233901684604</v>
      </c>
      <c r="F70" s="5">
        <v>6518.7</v>
      </c>
      <c r="G70" s="2">
        <f t="shared" si="3"/>
        <v>757.8000000000002</v>
      </c>
      <c r="H70" s="6">
        <v>46.3</v>
      </c>
    </row>
    <row r="71" spans="1:8" ht="12.75">
      <c r="A71" s="41" t="s">
        <v>95</v>
      </c>
      <c r="B71" s="61" t="s">
        <v>38</v>
      </c>
      <c r="C71" s="42">
        <f>C72+C73</f>
        <v>38033.399999999994</v>
      </c>
      <c r="D71" s="42">
        <f>D72+D73</f>
        <v>19025.199999999997</v>
      </c>
      <c r="E71" s="42">
        <f t="shared" si="2"/>
        <v>50.02234877765333</v>
      </c>
      <c r="F71" s="43">
        <f>F72+F73</f>
        <v>19451.9</v>
      </c>
      <c r="G71" s="42">
        <f t="shared" si="3"/>
        <v>-426.70000000000437</v>
      </c>
      <c r="H71" s="18">
        <v>50.6</v>
      </c>
    </row>
    <row r="72" spans="1:8" ht="12.75">
      <c r="A72" s="44" t="s">
        <v>39</v>
      </c>
      <c r="B72" s="62" t="s">
        <v>40</v>
      </c>
      <c r="C72" s="2">
        <v>36540.7</v>
      </c>
      <c r="D72" s="2">
        <v>18428.1</v>
      </c>
      <c r="E72" s="2">
        <f t="shared" si="2"/>
        <v>50.43171039416322</v>
      </c>
      <c r="F72" s="5">
        <v>18901.2</v>
      </c>
      <c r="G72" s="2">
        <f t="shared" si="3"/>
        <v>-473.1000000000022</v>
      </c>
      <c r="H72" s="6">
        <v>50.8</v>
      </c>
    </row>
    <row r="73" spans="1:8" ht="25.5">
      <c r="A73" s="44" t="s">
        <v>96</v>
      </c>
      <c r="B73" s="63" t="s">
        <v>42</v>
      </c>
      <c r="C73" s="2">
        <v>1492.7</v>
      </c>
      <c r="D73" s="2">
        <v>597.1</v>
      </c>
      <c r="E73" s="2">
        <f t="shared" si="2"/>
        <v>40.00133985395592</v>
      </c>
      <c r="F73" s="45">
        <v>550.7</v>
      </c>
      <c r="G73" s="2">
        <f t="shared" si="3"/>
        <v>46.39999999999998</v>
      </c>
      <c r="H73" s="6">
        <v>44.7</v>
      </c>
    </row>
    <row r="74" spans="1:8" ht="12.75">
      <c r="A74" s="41" t="s">
        <v>43</v>
      </c>
      <c r="B74" s="61" t="s">
        <v>44</v>
      </c>
      <c r="C74" s="42">
        <f>C75+C76+C77+C78</f>
        <v>27429.199999999997</v>
      </c>
      <c r="D74" s="42">
        <f>D75+D76+D77+D78</f>
        <v>10690.300000000001</v>
      </c>
      <c r="E74" s="42">
        <f t="shared" si="2"/>
        <v>38.974158925524634</v>
      </c>
      <c r="F74" s="43">
        <f>F75+F76+F77+F78</f>
        <v>12082.4</v>
      </c>
      <c r="G74" s="42">
        <f t="shared" si="3"/>
        <v>-1392.0999999999985</v>
      </c>
      <c r="H74" s="18">
        <v>42.9</v>
      </c>
    </row>
    <row r="75" spans="1:8" ht="12.75">
      <c r="A75" s="44" t="s">
        <v>45</v>
      </c>
      <c r="B75" s="62">
        <v>1001</v>
      </c>
      <c r="C75" s="2">
        <v>1898.4</v>
      </c>
      <c r="D75" s="2">
        <v>875</v>
      </c>
      <c r="E75" s="2">
        <f t="shared" si="2"/>
        <v>46.09144542772861</v>
      </c>
      <c r="F75" s="5">
        <v>797.7</v>
      </c>
      <c r="G75" s="2">
        <f t="shared" si="3"/>
        <v>77.29999999999995</v>
      </c>
      <c r="H75" s="6">
        <v>44.3</v>
      </c>
    </row>
    <row r="76" spans="1:8" ht="12.75">
      <c r="A76" s="44" t="s">
        <v>46</v>
      </c>
      <c r="B76" s="62" t="s">
        <v>47</v>
      </c>
      <c r="C76" s="2">
        <v>10382.3</v>
      </c>
      <c r="D76" s="2">
        <v>3585</v>
      </c>
      <c r="E76" s="2">
        <f t="shared" si="2"/>
        <v>34.52992111574507</v>
      </c>
      <c r="F76" s="45">
        <v>4886.7</v>
      </c>
      <c r="G76" s="2">
        <f t="shared" si="3"/>
        <v>-1301.6999999999998</v>
      </c>
      <c r="H76" s="6">
        <v>49.5</v>
      </c>
    </row>
    <row r="77" spans="1:8" ht="12.75">
      <c r="A77" s="44" t="s">
        <v>48</v>
      </c>
      <c r="B77" s="62" t="s">
        <v>49</v>
      </c>
      <c r="C77" s="2">
        <v>14873.4</v>
      </c>
      <c r="D77" s="2">
        <v>6092.7</v>
      </c>
      <c r="E77" s="2">
        <f t="shared" si="2"/>
        <v>40.96373391423616</v>
      </c>
      <c r="F77" s="5">
        <v>6260.4</v>
      </c>
      <c r="G77" s="2">
        <f t="shared" si="3"/>
        <v>-167.69999999999982</v>
      </c>
      <c r="H77" s="6">
        <v>38.5</v>
      </c>
    </row>
    <row r="78" spans="1:8" ht="12.75">
      <c r="A78" s="44" t="s">
        <v>50</v>
      </c>
      <c r="B78" s="62">
        <v>1006</v>
      </c>
      <c r="C78" s="2">
        <v>275.1</v>
      </c>
      <c r="D78" s="2">
        <v>137.6</v>
      </c>
      <c r="E78" s="2">
        <f t="shared" si="2"/>
        <v>50.01817520901489</v>
      </c>
      <c r="F78" s="5">
        <v>137.6</v>
      </c>
      <c r="G78" s="2">
        <f t="shared" si="3"/>
        <v>0</v>
      </c>
      <c r="H78" s="6">
        <v>50</v>
      </c>
    </row>
    <row r="79" spans="1:8" ht="12.75">
      <c r="A79" s="41" t="s">
        <v>97</v>
      </c>
      <c r="B79" s="64" t="s">
        <v>51</v>
      </c>
      <c r="C79" s="42">
        <f>C80</f>
        <v>9659</v>
      </c>
      <c r="D79" s="42">
        <f>D80</f>
        <v>4381.2</v>
      </c>
      <c r="E79" s="42">
        <f t="shared" si="2"/>
        <v>45.3587327880733</v>
      </c>
      <c r="F79" s="43">
        <f>F80</f>
        <v>4574.7</v>
      </c>
      <c r="G79" s="42">
        <f t="shared" si="3"/>
        <v>-193.5</v>
      </c>
      <c r="H79" s="18">
        <v>48.4</v>
      </c>
    </row>
    <row r="80" spans="1:8" ht="12.75">
      <c r="A80" s="44" t="s">
        <v>98</v>
      </c>
      <c r="B80" s="63" t="s">
        <v>52</v>
      </c>
      <c r="C80" s="2">
        <v>9659</v>
      </c>
      <c r="D80" s="2">
        <v>4381.2</v>
      </c>
      <c r="E80" s="2">
        <f t="shared" si="2"/>
        <v>45.3587327880733</v>
      </c>
      <c r="F80" s="5">
        <v>4574.7</v>
      </c>
      <c r="G80" s="2">
        <f t="shared" si="3"/>
        <v>-193.5</v>
      </c>
      <c r="H80" s="6">
        <v>48.4</v>
      </c>
    </row>
    <row r="81" spans="1:8" ht="12.75">
      <c r="A81" s="41" t="s">
        <v>99</v>
      </c>
      <c r="B81" s="64" t="s">
        <v>100</v>
      </c>
      <c r="C81" s="42">
        <f>C82</f>
        <v>736.3</v>
      </c>
      <c r="D81" s="42">
        <f>D82</f>
        <v>199.3</v>
      </c>
      <c r="E81" s="42">
        <f t="shared" si="2"/>
        <v>27.06777128887682</v>
      </c>
      <c r="F81" s="43">
        <f>F82</f>
        <v>658</v>
      </c>
      <c r="G81" s="42">
        <f t="shared" si="3"/>
        <v>-458.7</v>
      </c>
      <c r="H81" s="18">
        <v>53.2</v>
      </c>
    </row>
    <row r="82" spans="1:8" ht="12.75">
      <c r="A82" s="44" t="s">
        <v>41</v>
      </c>
      <c r="B82" s="63" t="s">
        <v>101</v>
      </c>
      <c r="C82" s="2">
        <v>736.3</v>
      </c>
      <c r="D82" s="2">
        <v>199.3</v>
      </c>
      <c r="E82" s="2">
        <f t="shared" si="2"/>
        <v>27.06777128887682</v>
      </c>
      <c r="F82" s="5">
        <v>658</v>
      </c>
      <c r="G82" s="2">
        <f t="shared" si="3"/>
        <v>-458.7</v>
      </c>
      <c r="H82" s="6">
        <v>53.2</v>
      </c>
    </row>
    <row r="83" spans="1:8" ht="25.5">
      <c r="A83" s="41" t="s">
        <v>56</v>
      </c>
      <c r="B83" s="64" t="s">
        <v>102</v>
      </c>
      <c r="C83" s="42">
        <f>C84</f>
        <v>3500</v>
      </c>
      <c r="D83" s="42">
        <f>D84</f>
        <v>1445.5</v>
      </c>
      <c r="E83" s="42">
        <f t="shared" si="2"/>
        <v>41.3</v>
      </c>
      <c r="F83" s="43">
        <f>F84</f>
        <v>641</v>
      </c>
      <c r="G83" s="42">
        <f t="shared" si="3"/>
        <v>804.5</v>
      </c>
      <c r="H83" s="18">
        <v>64.1</v>
      </c>
    </row>
    <row r="84" spans="1:8" ht="25.5">
      <c r="A84" s="44" t="s">
        <v>103</v>
      </c>
      <c r="B84" s="63" t="s">
        <v>104</v>
      </c>
      <c r="C84" s="2">
        <v>3500</v>
      </c>
      <c r="D84" s="2">
        <v>1445.5</v>
      </c>
      <c r="E84" s="2">
        <f t="shared" si="2"/>
        <v>41.3</v>
      </c>
      <c r="F84" s="45">
        <v>641</v>
      </c>
      <c r="G84" s="2">
        <f t="shared" si="3"/>
        <v>804.5</v>
      </c>
      <c r="H84" s="6">
        <v>64.1</v>
      </c>
    </row>
    <row r="85" spans="1:8" ht="38.25">
      <c r="A85" s="41" t="s">
        <v>105</v>
      </c>
      <c r="B85" s="64" t="s">
        <v>106</v>
      </c>
      <c r="C85" s="42">
        <f>C86+C87</f>
        <v>30107.9</v>
      </c>
      <c r="D85" s="42">
        <f>D86+D87</f>
        <v>15054</v>
      </c>
      <c r="E85" s="42">
        <f t="shared" si="2"/>
        <v>50.0001660693705</v>
      </c>
      <c r="F85" s="42">
        <f>F86+F87</f>
        <v>15479</v>
      </c>
      <c r="G85" s="42">
        <f t="shared" si="3"/>
        <v>-425</v>
      </c>
      <c r="H85" s="18">
        <v>50.4</v>
      </c>
    </row>
    <row r="86" spans="1:8" ht="38.25">
      <c r="A86" s="44" t="s">
        <v>107</v>
      </c>
      <c r="B86" s="63" t="s">
        <v>108</v>
      </c>
      <c r="C86" s="2">
        <v>30107.9</v>
      </c>
      <c r="D86" s="2">
        <v>15054</v>
      </c>
      <c r="E86" s="2">
        <f t="shared" si="2"/>
        <v>50.0001660693705</v>
      </c>
      <c r="F86" s="45">
        <v>15262.4</v>
      </c>
      <c r="G86" s="2">
        <f t="shared" si="3"/>
        <v>-208.39999999999964</v>
      </c>
      <c r="H86" s="6">
        <v>50</v>
      </c>
    </row>
    <row r="87" spans="1:8" ht="12.75">
      <c r="A87" s="44" t="s">
        <v>139</v>
      </c>
      <c r="B87" s="63" t="s">
        <v>133</v>
      </c>
      <c r="C87" s="2"/>
      <c r="D87" s="2"/>
      <c r="E87" s="2"/>
      <c r="F87" s="45">
        <v>216.6</v>
      </c>
      <c r="G87" s="2">
        <f t="shared" si="3"/>
        <v>-216.6</v>
      </c>
      <c r="H87" s="6">
        <v>100</v>
      </c>
    </row>
    <row r="88" spans="1:8" ht="12.75">
      <c r="A88" s="41" t="s">
        <v>53</v>
      </c>
      <c r="B88" s="61" t="s">
        <v>54</v>
      </c>
      <c r="C88" s="42">
        <f>C44+C52+C54+C61+C65+C71+C74+C79+C81+C83+C85+C50+C63</f>
        <v>531330.2999999999</v>
      </c>
      <c r="D88" s="42">
        <f>D44+D52+D54+D61+D65+D71+D74+D79+D81+D83+D85+D50+D63</f>
        <v>267233.8</v>
      </c>
      <c r="E88" s="42">
        <f t="shared" si="2"/>
        <v>50.29523066913369</v>
      </c>
      <c r="F88" s="42">
        <f>F44+F52+F54+F61+F65+F71+F74+F79+F81+F83+F85+F50+F63</f>
        <v>257552.40000000002</v>
      </c>
      <c r="G88" s="42">
        <f t="shared" si="3"/>
        <v>9681.399999999965</v>
      </c>
      <c r="H88" s="18">
        <v>49.7</v>
      </c>
    </row>
    <row r="89" spans="1:8" ht="25.5">
      <c r="A89" s="44" t="s">
        <v>109</v>
      </c>
      <c r="B89" s="62" t="s">
        <v>110</v>
      </c>
      <c r="C89" s="2">
        <f>C42-C88</f>
        <v>-26946.399999999907</v>
      </c>
      <c r="D89" s="2">
        <f>D42-D88</f>
        <v>-14773.700000000012</v>
      </c>
      <c r="E89" s="2"/>
      <c r="F89" s="2">
        <f>F42-F88</f>
        <v>-24378.70000000001</v>
      </c>
      <c r="G89" s="2"/>
      <c r="H89" s="6"/>
    </row>
    <row r="90" spans="1:7" ht="12.75">
      <c r="A90" s="46"/>
      <c r="B90" s="65"/>
      <c r="C90" s="47"/>
      <c r="D90" s="47"/>
      <c r="E90" s="48"/>
      <c r="F90" s="49"/>
      <c r="G90" s="50"/>
    </row>
    <row r="91" spans="1:8" ht="26.25" customHeight="1">
      <c r="A91" s="46"/>
      <c r="B91" s="65"/>
      <c r="C91" s="77"/>
      <c r="D91" s="77"/>
      <c r="E91" s="77"/>
      <c r="F91" s="77"/>
      <c r="G91" s="77"/>
      <c r="H91" s="77"/>
    </row>
    <row r="92" spans="1:7" ht="12.75">
      <c r="A92" s="51"/>
      <c r="B92" s="66"/>
      <c r="C92" s="51"/>
      <c r="D92" s="51"/>
      <c r="E92" s="51"/>
      <c r="F92" s="51"/>
      <c r="G92" s="51"/>
    </row>
  </sheetData>
  <sheetProtection/>
  <mergeCells count="2">
    <mergeCell ref="A1:H1"/>
    <mergeCell ref="C91:H91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Хохлова ЯМ</cp:lastModifiedBy>
  <cp:lastPrinted>2013-07-19T05:33:14Z</cp:lastPrinted>
  <dcterms:created xsi:type="dcterms:W3CDTF">2009-04-28T07:05:16Z</dcterms:created>
  <dcterms:modified xsi:type="dcterms:W3CDTF">2013-07-19T05:33:18Z</dcterms:modified>
  <cp:category/>
  <cp:version/>
  <cp:contentType/>
  <cp:contentStatus/>
</cp:coreProperties>
</file>